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460" documentId="8_{2C299FE3-0AD2-4233-922B-EA073D35D447}" xr6:coauthVersionLast="47" xr6:coauthVersionMax="47" xr10:uidLastSave="{95E41FDD-8450-4896-ABCC-04A599ED8AC2}"/>
  <bookViews>
    <workbookView xWindow="-120" yWindow="-120" windowWidth="29040" windowHeight="15720" tabRatio="601" activeTab="5" xr2:uid="{0978F4BA-8A99-4798-A5D7-44620300A170}"/>
  </bookViews>
  <sheets>
    <sheet name="Guidance" sheetId="10" r:id="rId1"/>
    <sheet name="SAP Trainee 1" sheetId="24" r:id="rId2"/>
    <sheet name="SAP Trainee 2" sheetId="30" r:id="rId3"/>
    <sheet name="SAP Trainee 3" sheetId="29" r:id="rId4"/>
    <sheet name="SAP Trainee 4" sheetId="31" r:id="rId5"/>
    <sheet name="SAP Trainee 5" sheetId="32" r:id="rId6"/>
    <sheet name=" Totals (CITB use only)" sheetId="12" r:id="rId7"/>
    <sheet name="List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30" l="1"/>
  <c r="Q41" i="32"/>
  <c r="B11" i="12" s="1"/>
  <c r="M39" i="32"/>
  <c r="M37" i="32"/>
  <c r="M35" i="32"/>
  <c r="M33" i="32"/>
  <c r="M31" i="32"/>
  <c r="M29" i="32"/>
  <c r="M27" i="32"/>
  <c r="M25" i="32"/>
  <c r="M23" i="32"/>
  <c r="M21" i="32"/>
  <c r="Q41" i="31"/>
  <c r="B10" i="12" s="1"/>
  <c r="M39" i="31"/>
  <c r="M37" i="31"/>
  <c r="M35" i="31"/>
  <c r="M33" i="31"/>
  <c r="M31" i="31"/>
  <c r="M29" i="31"/>
  <c r="M27" i="31"/>
  <c r="M25" i="31"/>
  <c r="M23" i="31"/>
  <c r="M21" i="31"/>
  <c r="M39" i="30"/>
  <c r="M37" i="30"/>
  <c r="M35" i="30"/>
  <c r="M33" i="30"/>
  <c r="M31" i="30"/>
  <c r="M29" i="30"/>
  <c r="M27" i="30"/>
  <c r="M25" i="30"/>
  <c r="M23" i="30"/>
  <c r="M21" i="30"/>
  <c r="Q41" i="29"/>
  <c r="B9" i="12" s="1"/>
  <c r="M39" i="29"/>
  <c r="M37" i="29"/>
  <c r="M35" i="29"/>
  <c r="M33" i="29"/>
  <c r="M31" i="29"/>
  <c r="M29" i="29"/>
  <c r="M27" i="29"/>
  <c r="M25" i="29"/>
  <c r="M23" i="29"/>
  <c r="M21" i="29"/>
  <c r="M21" i="24"/>
  <c r="M27" i="24"/>
  <c r="M25" i="24"/>
  <c r="M23" i="24"/>
  <c r="Q41" i="24"/>
  <c r="B7" i="12" s="1"/>
  <c r="Q41" i="30" l="1"/>
  <c r="B8" i="12" s="1"/>
  <c r="E8" i="12" s="1"/>
  <c r="M35" i="24"/>
  <c r="M37" i="24"/>
  <c r="M39" i="24"/>
  <c r="M33" i="24"/>
  <c r="M31" i="24"/>
  <c r="M29" i="24"/>
  <c r="E11" i="12"/>
  <c r="E10" i="12"/>
  <c r="E9" i="12"/>
  <c r="B13" i="12" l="1"/>
  <c r="E7" i="12"/>
  <c r="E13" i="12" s="1"/>
</calcChain>
</file>

<file path=xl/sharedStrings.xml><?xml version="1.0" encoding="utf-8"?>
<sst xmlns="http://schemas.openxmlformats.org/spreadsheetml/2006/main" count="212" uniqueCount="56">
  <si>
    <t>TRAVEL CLAIM FORM - TRAVEL TO TRAIN</t>
  </si>
  <si>
    <t>Employer's Details</t>
  </si>
  <si>
    <t>Name:</t>
  </si>
  <si>
    <t>Address:</t>
  </si>
  <si>
    <t>Postcode:</t>
  </si>
  <si>
    <t xml:space="preserve">CITB Registration number : </t>
  </si>
  <si>
    <t xml:space="preserve">Start year: </t>
  </si>
  <si>
    <t>Journey Details</t>
  </si>
  <si>
    <t>Travel Claim Dates:</t>
  </si>
  <si>
    <t>From:</t>
  </si>
  <si>
    <t>To:</t>
  </si>
  <si>
    <t xml:space="preserve">Transport type </t>
  </si>
  <si>
    <t>Total (£)</t>
  </si>
  <si>
    <t>Date</t>
  </si>
  <si>
    <t xml:space="preserve">Travel claims can be submitted every two months, or sooner if the claim value exceeds £100. Claims must be submitted within 90 days. </t>
  </si>
  <si>
    <t>Venue name:</t>
  </si>
  <si>
    <t xml:space="preserve">Car mileage </t>
  </si>
  <si>
    <t>Bus</t>
  </si>
  <si>
    <t>Train</t>
  </si>
  <si>
    <t>Taxi</t>
  </si>
  <si>
    <t>Ferry</t>
  </si>
  <si>
    <t>Transport types</t>
  </si>
  <si>
    <t xml:space="preserve">Name: </t>
  </si>
  <si>
    <t xml:space="preserve">Position in company: </t>
  </si>
  <si>
    <t>Apprentice details</t>
  </si>
  <si>
    <t>Comments</t>
  </si>
  <si>
    <t xml:space="preserve">Claim total </t>
  </si>
  <si>
    <t>Total claim value</t>
  </si>
  <si>
    <t>Number of weeks claim covers</t>
  </si>
  <si>
    <t>Total employer contribution deducted</t>
  </si>
  <si>
    <t>To (address inc post code):</t>
  </si>
  <si>
    <t>From (address inc. post code):</t>
  </si>
  <si>
    <t>Amount (£)</t>
  </si>
  <si>
    <t xml:space="preserve">Rates per mile </t>
  </si>
  <si>
    <t xml:space="preserve">Car </t>
  </si>
  <si>
    <t>Date:</t>
  </si>
  <si>
    <r>
      <t xml:space="preserve">Pence per mile </t>
    </r>
    <r>
      <rPr>
        <sz val="9"/>
        <color theme="1"/>
        <rFont val="Arial"/>
        <family val="2"/>
      </rPr>
      <t>(or NA)</t>
    </r>
  </si>
  <si>
    <t xml:space="preserve">Not required </t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</si>
  <si>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</si>
  <si>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Receipt or booking evidence  Attached</t>
  </si>
  <si>
    <t>Total claim to be paid</t>
  </si>
  <si>
    <t>This sheet is for CITB office use only</t>
  </si>
  <si>
    <t>Employers do not need to complete this section of the claim form</t>
  </si>
  <si>
    <t>Home postcode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</si>
  <si>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</si>
  <si>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Trainee Details</t>
  </si>
  <si>
    <t>SAP course name:</t>
  </si>
  <si>
    <t>SAP provider/Training Venue Details:</t>
  </si>
  <si>
    <t>Training timetable included with claim:       Yes / No</t>
  </si>
  <si>
    <t>Trainee 1</t>
  </si>
  <si>
    <t>Trainee 2</t>
  </si>
  <si>
    <t>Trainee 3</t>
  </si>
  <si>
    <t>Trainee 4</t>
  </si>
  <si>
    <t>Trainee 5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</si>
  <si>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£20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</si>
  <si>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Version 1.3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</si>
</sst>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7" fillId="3" borderId="9" xfId="0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0" fontId="7" fillId="3" borderId="13" xfId="0" applyFont="1" applyFill="1" applyBorder="1"/>
    <xf numFmtId="0" fontId="6" fillId="3" borderId="11" xfId="0" applyFont="1" applyFill="1" applyBorder="1"/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44" fontId="22" fillId="0" borderId="11" xfId="0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17" fillId="2" borderId="0" xfId="0" applyFont="1" applyFill="1" applyProtection="1"/>
    <xf numFmtId="0" fontId="16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53340</xdr:rowOff>
    </xdr:from>
    <xdr:to>
      <xdr:col>26</xdr:col>
      <xdr:colOff>238884</xdr:colOff>
      <xdr:row>27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B63B4-A59A-4830-92CA-4E7C1BD28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53340"/>
          <a:ext cx="12796644" cy="49606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A376E9-3BC9-4773-85DB-93019388D108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7EAADD-11DB-41CD-9F5A-FD6446BC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87C7F9-22BF-44A7-B0DF-2041F65E3415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ABB4A5-E00B-493F-90CF-DC25B72EA636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C24D4A3-AE9C-48BA-9F18-4548AD88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79009-0F1D-4E75-916E-D10303D94521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525DC9-A6D3-4221-920D-0FA4431B2CE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B5D3E4-398E-4F40-A147-EFA7BCCC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27140C-5E8A-4217-9F10-22BFF5015DA4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FED15E-1CCE-45E4-A98B-FA1B6757D254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E5AEFEF-70B4-44DB-88DF-C2CAFA22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17D82-3C52-4E74-8E06-944E788BEE07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X1:BH28"/>
  <sheetViews>
    <sheetView workbookViewId="0">
      <selection activeCell="AB21" sqref="AB21"/>
    </sheetView>
  </sheetViews>
  <sheetFormatPr defaultColWidth="8.75" defaultRowHeight="14.25" x14ac:dyDescent="0.2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24:60" customFormat="1" ht="15.6" customHeight="1" x14ac:dyDescent="0.2"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4:60" customFormat="1" x14ac:dyDescent="0.2"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4:60" customFormat="1" ht="14.45" customHeight="1" x14ac:dyDescent="0.2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24:60" customFormat="1" x14ac:dyDescent="0.2"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24:60" customFormat="1" x14ac:dyDescent="0.2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24:60" customFormat="1" x14ac:dyDescent="0.2"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24:60" customFormat="1" ht="26.45" customHeight="1" x14ac:dyDescent="0.2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24:60" customFormat="1" ht="13.9" customHeight="1" x14ac:dyDescent="0.2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24:60" customFormat="1" x14ac:dyDescent="0.2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4:60" customFormat="1" x14ac:dyDescent="0.2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4:60" customFormat="1" ht="14.45" customHeight="1" x14ac:dyDescent="0.2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4:60" customFormat="1" x14ac:dyDescent="0.2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24:60" customFormat="1" ht="14.45" customHeight="1" x14ac:dyDescent="0.2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4:60" customFormat="1" x14ac:dyDescent="0.2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24:60" customFormat="1" ht="14.45" customHeight="1" x14ac:dyDescent="0.2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24:60" customFormat="1" ht="14.45" customHeight="1" x14ac:dyDescent="0.2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 x14ac:dyDescent="0.2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 x14ac:dyDescent="0.2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 x14ac:dyDescent="0.2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 ht="15.6" customHeight="1" x14ac:dyDescent="0.2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 ht="13.9" customHeight="1" x14ac:dyDescent="0.2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 x14ac:dyDescent="0.2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 x14ac:dyDescent="0.2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 x14ac:dyDescent="0.2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24:60" customFormat="1" x14ac:dyDescent="0.2"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24:60" customFormat="1" x14ac:dyDescent="0.2"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24:60" customFormat="1" x14ac:dyDescent="0.2"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24:60" customFormat="1" x14ac:dyDescent="0.2"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</sheetData>
  <sheetProtection algorithmName="SHA-512" hashValue="OhY9hXCK3XsT9E/e3WHm3SzxdjqNv1zTWfzdo7NLggRW2T6b5v4Yxz7rpul4spKWM4oB1L+oHvW5G78xLR3H8Q==" saltValue="pTg+RlfY/FImTVz0o6hM9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61"/>
  <sheetViews>
    <sheetView workbookViewId="0">
      <selection activeCell="U62" sqref="U62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14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45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1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8" t="s">
        <v>2</v>
      </c>
      <c r="B7" s="112"/>
      <c r="C7" s="112"/>
      <c r="D7" s="112"/>
      <c r="E7" s="112"/>
      <c r="F7" s="112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2</v>
      </c>
      <c r="T7" s="8"/>
      <c r="U7" s="113"/>
      <c r="V7" s="113"/>
      <c r="W7" s="113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8" t="s">
        <v>43</v>
      </c>
      <c r="B8" s="113"/>
      <c r="C8" s="113"/>
      <c r="D8" s="113"/>
      <c r="E8" s="113"/>
      <c r="F8" s="113"/>
      <c r="G8" s="29"/>
      <c r="H8" s="114" t="s">
        <v>54</v>
      </c>
      <c r="I8" s="115"/>
      <c r="J8" s="115"/>
      <c r="K8" s="115"/>
      <c r="L8" s="115"/>
      <c r="M8" s="115"/>
      <c r="N8" s="115"/>
      <c r="O8" s="115"/>
      <c r="P8" s="115"/>
      <c r="Q8" s="115"/>
      <c r="R8" s="34"/>
      <c r="S8" s="8" t="s">
        <v>3</v>
      </c>
      <c r="T8" s="8"/>
      <c r="U8" s="116"/>
      <c r="V8" s="116"/>
      <c r="W8" s="116"/>
      <c r="X8" s="13"/>
      <c r="Y8" s="119" t="s">
        <v>44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25"/>
      <c r="B9" s="125"/>
      <c r="C9" s="125"/>
      <c r="D9" s="125"/>
      <c r="E9" s="125"/>
      <c r="F9" s="125"/>
      <c r="G9" s="2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4"/>
      <c r="S9" s="116"/>
      <c r="T9" s="116"/>
      <c r="U9" s="116"/>
      <c r="V9" s="116"/>
      <c r="W9" s="116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26"/>
      <c r="B10" s="126"/>
      <c r="C10" s="126"/>
      <c r="D10" s="126"/>
      <c r="E10" s="126"/>
      <c r="F10" s="126"/>
      <c r="G10" s="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4"/>
      <c r="S10" s="116"/>
      <c r="T10" s="116"/>
      <c r="U10" s="116"/>
      <c r="V10" s="17" t="s">
        <v>4</v>
      </c>
      <c r="W10" s="87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95" t="s">
        <v>46</v>
      </c>
      <c r="B11" s="131"/>
      <c r="C11" s="132"/>
      <c r="D11" s="132"/>
      <c r="E11" s="132"/>
      <c r="F11" s="132"/>
      <c r="G11" s="2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34"/>
      <c r="S11" s="9" t="s">
        <v>5</v>
      </c>
      <c r="T11" s="9"/>
      <c r="U11" s="9"/>
      <c r="V11" s="116"/>
      <c r="W11" s="116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94" t="s">
        <v>6</v>
      </c>
      <c r="B12" s="133"/>
      <c r="C12" s="134"/>
      <c r="D12" s="134"/>
      <c r="E12" s="134"/>
      <c r="F12" s="134"/>
      <c r="G12" s="2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4"/>
      <c r="S12" s="117" t="s">
        <v>47</v>
      </c>
      <c r="T12" s="117"/>
      <c r="U12" s="117"/>
      <c r="V12" s="117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35"/>
      <c r="B13" s="118"/>
      <c r="C13" s="118"/>
      <c r="D13" s="118"/>
      <c r="E13" s="118"/>
      <c r="F13" s="118"/>
      <c r="G13" s="8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34"/>
      <c r="S13" s="9" t="s">
        <v>15</v>
      </c>
      <c r="T13" s="9"/>
      <c r="U13" s="116"/>
      <c r="V13" s="116"/>
      <c r="W13" s="116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27" t="s">
        <v>48</v>
      </c>
      <c r="B14" s="128"/>
      <c r="C14" s="128"/>
      <c r="D14" s="128"/>
      <c r="E14" s="129"/>
      <c r="F14" s="130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3</v>
      </c>
      <c r="T14" s="9"/>
      <c r="U14" s="116"/>
      <c r="V14" s="116"/>
      <c r="W14" s="116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4"/>
      <c r="T15" s="134"/>
      <c r="U15" s="137"/>
      <c r="V15" s="17" t="s">
        <v>4</v>
      </c>
      <c r="W15" s="87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8" t="s">
        <v>7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152" t="s">
        <v>8</v>
      </c>
      <c r="R17" s="152"/>
      <c r="S17" s="152"/>
      <c r="T17" s="39"/>
      <c r="U17" s="40" t="s">
        <v>9</v>
      </c>
      <c r="V17" s="150"/>
      <c r="W17" s="151"/>
      <c r="X17" s="41" t="s">
        <v>10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0" t="s">
        <v>31</v>
      </c>
      <c r="B19" s="141"/>
      <c r="C19" s="43"/>
      <c r="D19" s="141" t="s">
        <v>30</v>
      </c>
      <c r="E19" s="141"/>
      <c r="F19" s="141"/>
      <c r="G19" s="43"/>
      <c r="H19" s="71" t="s">
        <v>13</v>
      </c>
      <c r="I19" s="15"/>
      <c r="J19" s="141" t="s">
        <v>11</v>
      </c>
      <c r="K19" s="141"/>
      <c r="L19" s="43"/>
      <c r="M19" s="70" t="s">
        <v>36</v>
      </c>
      <c r="N19" s="43"/>
      <c r="O19" s="76" t="s">
        <v>38</v>
      </c>
      <c r="P19" s="73"/>
      <c r="Q19" s="72" t="s">
        <v>32</v>
      </c>
      <c r="R19" s="51"/>
      <c r="S19" s="45" t="s">
        <v>39</v>
      </c>
      <c r="T19" s="44"/>
      <c r="U19" s="50" t="s">
        <v>25</v>
      </c>
      <c r="V19" s="72"/>
      <c r="W19" s="50"/>
      <c r="X19" s="50"/>
      <c r="Y19" s="50"/>
      <c r="Z19" s="9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42"/>
      <c r="B21" s="143"/>
      <c r="C21" s="12"/>
      <c r="D21" s="144"/>
      <c r="E21" s="145"/>
      <c r="F21" s="143"/>
      <c r="G21" s="12"/>
      <c r="H21" s="77"/>
      <c r="I21" s="12"/>
      <c r="J21" s="146"/>
      <c r="K21" s="146"/>
      <c r="L21" s="12"/>
      <c r="M21" s="96" t="e">
        <f>_xlfn.XLOOKUP(J21,List!A2:A2,List!D2:D2)</f>
        <v>#N/A</v>
      </c>
      <c r="N21" s="12"/>
      <c r="O21" s="75"/>
      <c r="P21" s="12"/>
      <c r="Q21" s="78"/>
      <c r="R21" s="53"/>
      <c r="S21" s="52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53"/>
      <c r="B23" s="154"/>
      <c r="C23" s="12"/>
      <c r="D23" s="153"/>
      <c r="E23" s="155"/>
      <c r="F23" s="154"/>
      <c r="G23" s="12"/>
      <c r="H23" s="77"/>
      <c r="I23" s="12"/>
      <c r="J23" s="146"/>
      <c r="K23" s="146"/>
      <c r="L23" s="12"/>
      <c r="M23" s="96" t="e">
        <f>_xlfn.XLOOKUP(J23,List!A2:A2,List!D2:D2)</f>
        <v>#N/A</v>
      </c>
      <c r="N23" s="12"/>
      <c r="O23" s="75"/>
      <c r="P23" s="12"/>
      <c r="Q23" s="107"/>
      <c r="R23" s="53"/>
      <c r="S23" s="52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53"/>
      <c r="B25" s="154"/>
      <c r="C25" s="12"/>
      <c r="D25" s="153"/>
      <c r="E25" s="155"/>
      <c r="F25" s="154"/>
      <c r="G25" s="12"/>
      <c r="H25" s="77"/>
      <c r="I25" s="12"/>
      <c r="J25" s="146"/>
      <c r="K25" s="146"/>
      <c r="L25" s="12"/>
      <c r="M25" s="96" t="e">
        <f>_xlfn.XLOOKUP(J25,List!A2:A2,List!D2:D2)</f>
        <v>#N/A</v>
      </c>
      <c r="N25" s="12"/>
      <c r="O25" s="75"/>
      <c r="P25" s="12"/>
      <c r="Q25" s="107"/>
      <c r="R25" s="53"/>
      <c r="S25" s="52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53"/>
      <c r="B27" s="154"/>
      <c r="C27" s="12"/>
      <c r="D27" s="153"/>
      <c r="E27" s="155"/>
      <c r="F27" s="154"/>
      <c r="G27" s="12"/>
      <c r="H27" s="77"/>
      <c r="I27" s="12"/>
      <c r="J27" s="146"/>
      <c r="K27" s="146"/>
      <c r="L27" s="12"/>
      <c r="M27" s="96" t="e">
        <f>_xlfn.XLOOKUP(J27,List!A2:A2,List!D2:D2)</f>
        <v>#N/A</v>
      </c>
      <c r="N27" s="12"/>
      <c r="O27" s="75"/>
      <c r="P27" s="12"/>
      <c r="Q27" s="52"/>
      <c r="R27" s="97"/>
      <c r="S27" s="52"/>
      <c r="T27" s="79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0"/>
      <c r="T28" s="79"/>
      <c r="U28" s="81"/>
      <c r="V28" s="82"/>
      <c r="W28" s="82"/>
      <c r="X28" s="82"/>
      <c r="Y28" s="82"/>
      <c r="Z28" s="8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53"/>
      <c r="B29" s="154"/>
      <c r="C29" s="12"/>
      <c r="D29" s="153"/>
      <c r="E29" s="155"/>
      <c r="F29" s="154"/>
      <c r="G29" s="12"/>
      <c r="H29" s="11"/>
      <c r="I29" s="12"/>
      <c r="J29" s="133"/>
      <c r="K29" s="137"/>
      <c r="L29" s="12"/>
      <c r="M29" s="96" t="e">
        <f>_xlfn.XLOOKUP(J29,List!A2:A2,List!D2:D2)</f>
        <v>#N/A</v>
      </c>
      <c r="N29" s="12"/>
      <c r="O29" s="75"/>
      <c r="P29" s="12"/>
      <c r="Q29" s="52"/>
      <c r="R29" s="97"/>
      <c r="S29" s="78"/>
      <c r="T29" s="79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6" t="e">
        <f>_xlfn.XLOOKUP(J31,List!A2:A2,List!D2:D2)</f>
        <v>#N/A</v>
      </c>
      <c r="N31" s="12"/>
      <c r="O31" s="75"/>
      <c r="P31" s="12"/>
      <c r="Q31" s="52"/>
      <c r="R31" s="97"/>
      <c r="S31" s="52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6" t="e">
        <f>_xlfn.XLOOKUP(J33,List!A2:A2,List!D2:D2)</f>
        <v>#N/A</v>
      </c>
      <c r="N33" s="12"/>
      <c r="O33" s="75"/>
      <c r="P33" s="12"/>
      <c r="Q33" s="52"/>
      <c r="R33" s="97"/>
      <c r="S33" s="52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63"/>
      <c r="B35" s="164"/>
      <c r="C35" s="12"/>
      <c r="D35" s="163"/>
      <c r="E35" s="165"/>
      <c r="F35" s="164"/>
      <c r="G35" s="12"/>
      <c r="H35" s="11"/>
      <c r="I35" s="12"/>
      <c r="J35" s="133"/>
      <c r="K35" s="137"/>
      <c r="L35" s="12"/>
      <c r="M35" s="96" t="e">
        <f>_xlfn.XLOOKUP(J35,List!A2:A2,List!D2:D2)</f>
        <v>#N/A</v>
      </c>
      <c r="N35" s="12"/>
      <c r="O35" s="75"/>
      <c r="P35" s="12"/>
      <c r="Q35" s="52"/>
      <c r="R35" s="97"/>
      <c r="S35" s="52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63"/>
      <c r="B37" s="164"/>
      <c r="C37" s="12"/>
      <c r="D37" s="163"/>
      <c r="E37" s="165"/>
      <c r="F37" s="164"/>
      <c r="G37" s="12"/>
      <c r="H37" s="11"/>
      <c r="I37" s="12"/>
      <c r="J37" s="133"/>
      <c r="K37" s="137"/>
      <c r="L37" s="12"/>
      <c r="M37" s="96" t="e">
        <f>_xlfn.XLOOKUP(J37,List!A2:A2,List!D2:D2)</f>
        <v>#N/A</v>
      </c>
      <c r="N37" s="12"/>
      <c r="O37" s="75"/>
      <c r="P37" s="12"/>
      <c r="Q37" s="52"/>
      <c r="R37" s="97"/>
      <c r="S37" s="52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66"/>
      <c r="B39" s="167"/>
      <c r="C39" s="13"/>
      <c r="D39" s="168"/>
      <c r="E39" s="168"/>
      <c r="F39" s="168"/>
      <c r="G39" s="13"/>
      <c r="H39" s="47"/>
      <c r="I39" s="13"/>
      <c r="J39" s="169"/>
      <c r="K39" s="170"/>
      <c r="L39" s="13"/>
      <c r="M39" s="96" t="e">
        <f>_xlfn.XLOOKUP(J39,List!A2:A2,List!D2:D2)</f>
        <v>#N/A</v>
      </c>
      <c r="N39" s="13"/>
      <c r="O39" s="75"/>
      <c r="P39" s="13"/>
      <c r="Q39" s="52"/>
      <c r="R39" s="105"/>
      <c r="S39" s="52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12</v>
      </c>
      <c r="P41" s="174"/>
      <c r="Q41" s="93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4" t="s">
        <v>22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2" t="s">
        <v>23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4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W57" s="177"/>
      <c r="X57" s="177"/>
      <c r="Y57" s="178" t="s">
        <v>55</v>
      </c>
      <c r="Z57" s="179"/>
    </row>
    <row r="58" spans="1:55" x14ac:dyDescent="0.2">
      <c r="B58" s="177"/>
      <c r="C58" s="177"/>
      <c r="D58" s="177"/>
      <c r="E58" s="177"/>
      <c r="F58" s="177"/>
      <c r="G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55" x14ac:dyDescent="0.2">
      <c r="B59" s="177"/>
      <c r="C59" s="177"/>
      <c r="D59" s="177"/>
      <c r="E59" s="177"/>
      <c r="F59" s="177"/>
      <c r="G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55" x14ac:dyDescent="0.2">
      <c r="B60" s="177"/>
      <c r="C60" s="177"/>
      <c r="D60" s="177"/>
      <c r="E60" s="177"/>
      <c r="F60" s="177"/>
      <c r="G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55" x14ac:dyDescent="0.2">
      <c r="B61" s="177"/>
      <c r="C61" s="177"/>
      <c r="D61" s="177"/>
      <c r="E61" s="177"/>
      <c r="F61" s="177"/>
      <c r="G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</sheetData>
  <sheetProtection algorithmName="SHA-512" hashValue="Fqa8Pf8qd6JvlsRvIoFV9cvdPgh3dJASWbMUcKgwDF0uqXa5mLD+SpXWRwXzCdek2wjwCJMRtJHOALU1RyDKqg==" saltValue="nPZod5dBeMTi3wgKFI3Vyw==" spinCount="100000" sheet="1" objects="1" scenarios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V17:W17"/>
    <mergeCell ref="Q17:S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B11:F11"/>
    <mergeCell ref="B12:F12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609E-B54A-451F-9437-5B260882577E}">
  <dimension ref="A1:BC59"/>
  <sheetViews>
    <sheetView workbookViewId="0">
      <selection activeCell="H62" sqref="H62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14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45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1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8" t="s">
        <v>2</v>
      </c>
      <c r="B7" s="112"/>
      <c r="C7" s="112"/>
      <c r="D7" s="112"/>
      <c r="E7" s="112"/>
      <c r="F7" s="112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2</v>
      </c>
      <c r="T7" s="8"/>
      <c r="U7" s="113"/>
      <c r="V7" s="113"/>
      <c r="W7" s="113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8" t="s">
        <v>43</v>
      </c>
      <c r="B8" s="113"/>
      <c r="C8" s="113"/>
      <c r="D8" s="113"/>
      <c r="E8" s="113"/>
      <c r="F8" s="113"/>
      <c r="G8" s="29"/>
      <c r="H8" s="114" t="s">
        <v>54</v>
      </c>
      <c r="I8" s="115"/>
      <c r="J8" s="115"/>
      <c r="K8" s="115"/>
      <c r="L8" s="115"/>
      <c r="M8" s="115"/>
      <c r="N8" s="115"/>
      <c r="O8" s="115"/>
      <c r="P8" s="115"/>
      <c r="Q8" s="115"/>
      <c r="R8" s="34"/>
      <c r="S8" s="8" t="s">
        <v>3</v>
      </c>
      <c r="T8" s="8"/>
      <c r="U8" s="116"/>
      <c r="V8" s="116"/>
      <c r="W8" s="116"/>
      <c r="X8" s="13"/>
      <c r="Y8" s="119" t="s">
        <v>44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25"/>
      <c r="B9" s="125"/>
      <c r="C9" s="125"/>
      <c r="D9" s="125"/>
      <c r="E9" s="125"/>
      <c r="F9" s="125"/>
      <c r="G9" s="2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4"/>
      <c r="S9" s="116"/>
      <c r="T9" s="116"/>
      <c r="U9" s="116"/>
      <c r="V9" s="116"/>
      <c r="W9" s="116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26"/>
      <c r="B10" s="126"/>
      <c r="C10" s="126"/>
      <c r="D10" s="126"/>
      <c r="E10" s="126"/>
      <c r="F10" s="126"/>
      <c r="G10" s="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4"/>
      <c r="S10" s="116"/>
      <c r="T10" s="116"/>
      <c r="U10" s="116"/>
      <c r="V10" s="17" t="s">
        <v>4</v>
      </c>
      <c r="W10" s="87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95" t="s">
        <v>46</v>
      </c>
      <c r="B11" s="131"/>
      <c r="C11" s="132"/>
      <c r="D11" s="132"/>
      <c r="E11" s="132"/>
      <c r="F11" s="132"/>
      <c r="G11" s="2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34"/>
      <c r="S11" s="9" t="s">
        <v>5</v>
      </c>
      <c r="T11" s="9"/>
      <c r="U11" s="9"/>
      <c r="V11" s="116"/>
      <c r="W11" s="116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94" t="s">
        <v>6</v>
      </c>
      <c r="B12" s="133"/>
      <c r="C12" s="134"/>
      <c r="D12" s="134"/>
      <c r="E12" s="134"/>
      <c r="F12" s="134"/>
      <c r="G12" s="2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4"/>
      <c r="S12" s="117" t="s">
        <v>47</v>
      </c>
      <c r="T12" s="117"/>
      <c r="U12" s="117"/>
      <c r="V12" s="117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35"/>
      <c r="B13" s="118"/>
      <c r="C13" s="118"/>
      <c r="D13" s="118"/>
      <c r="E13" s="118"/>
      <c r="F13" s="118"/>
      <c r="G13" s="8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34"/>
      <c r="S13" s="9" t="s">
        <v>15</v>
      </c>
      <c r="T13" s="9"/>
      <c r="U13" s="116"/>
      <c r="V13" s="116"/>
      <c r="W13" s="116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27" t="s">
        <v>48</v>
      </c>
      <c r="B14" s="128"/>
      <c r="C14" s="128"/>
      <c r="D14" s="128"/>
      <c r="E14" s="129"/>
      <c r="F14" s="130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3</v>
      </c>
      <c r="T14" s="9"/>
      <c r="U14" s="116"/>
      <c r="V14" s="116"/>
      <c r="W14" s="116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4"/>
      <c r="T15" s="134"/>
      <c r="U15" s="137"/>
      <c r="V15" s="17" t="s">
        <v>4</v>
      </c>
      <c r="W15" s="87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8" t="s">
        <v>7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152" t="s">
        <v>8</v>
      </c>
      <c r="R17" s="152"/>
      <c r="S17" s="152"/>
      <c r="T17" s="39"/>
      <c r="U17" s="40" t="s">
        <v>9</v>
      </c>
      <c r="V17" s="150"/>
      <c r="W17" s="151"/>
      <c r="X17" s="41" t="s">
        <v>10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0" t="s">
        <v>31</v>
      </c>
      <c r="B19" s="141"/>
      <c r="C19" s="43"/>
      <c r="D19" s="141" t="s">
        <v>30</v>
      </c>
      <c r="E19" s="141"/>
      <c r="F19" s="141"/>
      <c r="G19" s="43"/>
      <c r="H19" s="71" t="s">
        <v>13</v>
      </c>
      <c r="I19" s="15"/>
      <c r="J19" s="141" t="s">
        <v>11</v>
      </c>
      <c r="K19" s="141"/>
      <c r="L19" s="43"/>
      <c r="M19" s="70" t="s">
        <v>36</v>
      </c>
      <c r="N19" s="43"/>
      <c r="O19" s="76" t="s">
        <v>38</v>
      </c>
      <c r="P19" s="73"/>
      <c r="Q19" s="72" t="s">
        <v>32</v>
      </c>
      <c r="R19" s="51"/>
      <c r="S19" s="45" t="s">
        <v>39</v>
      </c>
      <c r="T19" s="44"/>
      <c r="U19" s="50" t="s">
        <v>25</v>
      </c>
      <c r="V19" s="72"/>
      <c r="W19" s="50"/>
      <c r="X19" s="50"/>
      <c r="Y19" s="50"/>
      <c r="Z19" s="9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42"/>
      <c r="B21" s="143"/>
      <c r="C21" s="12"/>
      <c r="D21" s="144"/>
      <c r="E21" s="145"/>
      <c r="F21" s="143"/>
      <c r="G21" s="12"/>
      <c r="H21" s="77"/>
      <c r="I21" s="12"/>
      <c r="J21" s="146"/>
      <c r="K21" s="146"/>
      <c r="L21" s="12"/>
      <c r="M21" s="106" t="e">
        <f>_xlfn.XLOOKUP(J21,List!A2:A2,List!D2:D2)</f>
        <v>#N/A</v>
      </c>
      <c r="N21" s="12"/>
      <c r="O21" s="75"/>
      <c r="P21" s="12"/>
      <c r="Q21" s="78">
        <f>O21*0.176</f>
        <v>0</v>
      </c>
      <c r="R21" s="53"/>
      <c r="S21" s="52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6" t="e">
        <f>_xlfn.XLOOKUP(J23,List!A2:A2,List!D2:D2)</f>
        <v>#N/A</v>
      </c>
      <c r="N23" s="12"/>
      <c r="O23" s="75"/>
      <c r="P23" s="12"/>
      <c r="Q23" s="52"/>
      <c r="R23" s="53"/>
      <c r="S23" s="52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6" t="e">
        <f>_xlfn.XLOOKUP(J25,List!A2:A2,List!D2:D2)</f>
        <v>#N/A</v>
      </c>
      <c r="N25" s="12"/>
      <c r="O25" s="75"/>
      <c r="P25" s="12"/>
      <c r="Q25" s="52"/>
      <c r="R25" s="53"/>
      <c r="S25" s="52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6" t="e">
        <f>_xlfn.XLOOKUP(J27,List!A2:A2,List!D2:D2)</f>
        <v>#N/A</v>
      </c>
      <c r="N27" s="12"/>
      <c r="O27" s="75"/>
      <c r="P27" s="12"/>
      <c r="Q27" s="52"/>
      <c r="R27" s="97"/>
      <c r="S27" s="78"/>
      <c r="T27" s="79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0"/>
      <c r="T28" s="79"/>
      <c r="U28" s="81"/>
      <c r="V28" s="82"/>
      <c r="W28" s="82"/>
      <c r="X28" s="82"/>
      <c r="Y28" s="82"/>
      <c r="Z28" s="8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53"/>
      <c r="B29" s="154"/>
      <c r="C29" s="12"/>
      <c r="D29" s="153"/>
      <c r="E29" s="155"/>
      <c r="F29" s="154"/>
      <c r="G29" s="12"/>
      <c r="H29" s="11"/>
      <c r="I29" s="12"/>
      <c r="J29" s="133"/>
      <c r="K29" s="137"/>
      <c r="L29" s="12"/>
      <c r="M29" s="96" t="e">
        <f>_xlfn.XLOOKUP(J29,List!A2:A2,List!D2:D2)</f>
        <v>#N/A</v>
      </c>
      <c r="N29" s="12"/>
      <c r="O29" s="75"/>
      <c r="P29" s="12"/>
      <c r="Q29" s="52"/>
      <c r="R29" s="97"/>
      <c r="S29" s="78"/>
      <c r="T29" s="79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6" t="e">
        <f>_xlfn.XLOOKUP(J31,List!A2:A2,List!D2:D2)</f>
        <v>#N/A</v>
      </c>
      <c r="N31" s="12"/>
      <c r="O31" s="75"/>
      <c r="P31" s="12"/>
      <c r="Q31" s="52"/>
      <c r="R31" s="97"/>
      <c r="S31" s="52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6" t="e">
        <f>_xlfn.XLOOKUP(J33,List!A2:A2,List!D2:D2)</f>
        <v>#N/A</v>
      </c>
      <c r="N33" s="12"/>
      <c r="O33" s="75"/>
      <c r="P33" s="12"/>
      <c r="Q33" s="52"/>
      <c r="R33" s="97"/>
      <c r="S33" s="52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63"/>
      <c r="B35" s="164"/>
      <c r="C35" s="12"/>
      <c r="D35" s="163"/>
      <c r="E35" s="165"/>
      <c r="F35" s="164"/>
      <c r="G35" s="12"/>
      <c r="H35" s="11"/>
      <c r="I35" s="12"/>
      <c r="J35" s="133"/>
      <c r="K35" s="137"/>
      <c r="L35" s="12"/>
      <c r="M35" s="96" t="e">
        <f>_xlfn.XLOOKUP(J35,List!A2:A2,List!D2:D2)</f>
        <v>#N/A</v>
      </c>
      <c r="N35" s="12"/>
      <c r="O35" s="75"/>
      <c r="P35" s="12"/>
      <c r="Q35" s="52"/>
      <c r="R35" s="97"/>
      <c r="S35" s="52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63"/>
      <c r="B37" s="164"/>
      <c r="C37" s="12"/>
      <c r="D37" s="163"/>
      <c r="E37" s="165"/>
      <c r="F37" s="164"/>
      <c r="G37" s="12"/>
      <c r="H37" s="11"/>
      <c r="I37" s="12"/>
      <c r="J37" s="133"/>
      <c r="K37" s="137"/>
      <c r="L37" s="12"/>
      <c r="M37" s="96" t="e">
        <f>_xlfn.XLOOKUP(J37,List!A2:A2,List!D2:D2)</f>
        <v>#N/A</v>
      </c>
      <c r="N37" s="12"/>
      <c r="O37" s="75"/>
      <c r="P37" s="12"/>
      <c r="Q37" s="52"/>
      <c r="R37" s="97"/>
      <c r="S37" s="52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66"/>
      <c r="B39" s="167"/>
      <c r="C39" s="13"/>
      <c r="D39" s="168"/>
      <c r="E39" s="168"/>
      <c r="F39" s="168"/>
      <c r="G39" s="13"/>
      <c r="H39" s="47"/>
      <c r="I39" s="13"/>
      <c r="J39" s="169"/>
      <c r="K39" s="170"/>
      <c r="L39" s="13"/>
      <c r="M39" s="96" t="e">
        <f>_xlfn.XLOOKUP(J39,List!A2:A2,List!D2:D2)</f>
        <v>#N/A</v>
      </c>
      <c r="N39" s="13"/>
      <c r="O39" s="75"/>
      <c r="P39" s="13"/>
      <c r="Q39" s="52"/>
      <c r="R39" s="105"/>
      <c r="S39" s="52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12</v>
      </c>
      <c r="P41" s="174"/>
      <c r="Q41" s="93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4" t="s">
        <v>22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2" t="s">
        <v>23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4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B57" s="177"/>
      <c r="C57" s="177"/>
      <c r="D57" s="177"/>
      <c r="E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8" t="s">
        <v>55</v>
      </c>
      <c r="Z57" s="179"/>
    </row>
    <row r="58" spans="1:55" x14ac:dyDescent="0.2"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55" x14ac:dyDescent="0.2"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</sheetData>
  <sheetProtection algorithmName="SHA-512" hashValue="GoD4opO4sqQQneNwKVduP7fIDvgqUERH7hW42D8ovBkbytgpbnBf3H+y1iBXuRHt7bhB86L6xO1PZ+Y40tk7xg==" saltValue="s2wAWrY1yQ56G3IENJpxTw==" spinCount="100000" sheet="1" objects="1" scenarios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2DA81-F8DF-4926-974C-8BA9E5047893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9089-E2C9-4810-89BC-9FB5907A50D3}">
  <dimension ref="A1:BC62"/>
  <sheetViews>
    <sheetView topLeftCell="A43" workbookViewId="0">
      <selection activeCell="A57" sqref="A57:Z62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14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45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1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8" t="s">
        <v>2</v>
      </c>
      <c r="B7" s="112"/>
      <c r="C7" s="112"/>
      <c r="D7" s="112"/>
      <c r="E7" s="112"/>
      <c r="F7" s="112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2</v>
      </c>
      <c r="T7" s="8"/>
      <c r="U7" s="113"/>
      <c r="V7" s="113"/>
      <c r="W7" s="113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8" t="s">
        <v>43</v>
      </c>
      <c r="B8" s="113"/>
      <c r="C8" s="113"/>
      <c r="D8" s="113"/>
      <c r="E8" s="113"/>
      <c r="F8" s="113"/>
      <c r="G8" s="29"/>
      <c r="H8" s="114" t="s">
        <v>54</v>
      </c>
      <c r="I8" s="115"/>
      <c r="J8" s="115"/>
      <c r="K8" s="115"/>
      <c r="L8" s="115"/>
      <c r="M8" s="115"/>
      <c r="N8" s="115"/>
      <c r="O8" s="115"/>
      <c r="P8" s="115"/>
      <c r="Q8" s="115"/>
      <c r="R8" s="34"/>
      <c r="S8" s="8" t="s">
        <v>3</v>
      </c>
      <c r="T8" s="8"/>
      <c r="U8" s="116"/>
      <c r="V8" s="116"/>
      <c r="W8" s="116"/>
      <c r="X8" s="13"/>
      <c r="Y8" s="119" t="s">
        <v>44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25"/>
      <c r="B9" s="125"/>
      <c r="C9" s="125"/>
      <c r="D9" s="125"/>
      <c r="E9" s="125"/>
      <c r="F9" s="125"/>
      <c r="G9" s="2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4"/>
      <c r="S9" s="116"/>
      <c r="T9" s="116"/>
      <c r="U9" s="116"/>
      <c r="V9" s="116"/>
      <c r="W9" s="116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26"/>
      <c r="B10" s="126"/>
      <c r="C10" s="126"/>
      <c r="D10" s="126"/>
      <c r="E10" s="126"/>
      <c r="F10" s="126"/>
      <c r="G10" s="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4"/>
      <c r="S10" s="116"/>
      <c r="T10" s="116"/>
      <c r="U10" s="116"/>
      <c r="V10" s="17" t="s">
        <v>4</v>
      </c>
      <c r="W10" s="87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95" t="s">
        <v>46</v>
      </c>
      <c r="B11" s="131"/>
      <c r="C11" s="132"/>
      <c r="D11" s="132"/>
      <c r="E11" s="132"/>
      <c r="F11" s="132"/>
      <c r="G11" s="2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34"/>
      <c r="S11" s="9" t="s">
        <v>5</v>
      </c>
      <c r="T11" s="9"/>
      <c r="U11" s="9"/>
      <c r="V11" s="116"/>
      <c r="W11" s="116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94" t="s">
        <v>6</v>
      </c>
      <c r="B12" s="133"/>
      <c r="C12" s="134"/>
      <c r="D12" s="134"/>
      <c r="E12" s="134"/>
      <c r="F12" s="134"/>
      <c r="G12" s="2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4"/>
      <c r="S12" s="117" t="s">
        <v>47</v>
      </c>
      <c r="T12" s="117"/>
      <c r="U12" s="117"/>
      <c r="V12" s="117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35"/>
      <c r="B13" s="118"/>
      <c r="C13" s="118"/>
      <c r="D13" s="118"/>
      <c r="E13" s="118"/>
      <c r="F13" s="118"/>
      <c r="G13" s="8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34"/>
      <c r="S13" s="9" t="s">
        <v>15</v>
      </c>
      <c r="T13" s="9"/>
      <c r="U13" s="116"/>
      <c r="V13" s="116"/>
      <c r="W13" s="116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27" t="s">
        <v>48</v>
      </c>
      <c r="B14" s="128"/>
      <c r="C14" s="128"/>
      <c r="D14" s="128"/>
      <c r="E14" s="129"/>
      <c r="F14" s="130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3</v>
      </c>
      <c r="T14" s="9"/>
      <c r="U14" s="116"/>
      <c r="V14" s="116"/>
      <c r="W14" s="116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4"/>
      <c r="T15" s="134"/>
      <c r="U15" s="137"/>
      <c r="V15" s="17" t="s">
        <v>4</v>
      </c>
      <c r="W15" s="87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8" t="s">
        <v>7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152" t="s">
        <v>8</v>
      </c>
      <c r="R17" s="152"/>
      <c r="S17" s="152"/>
      <c r="T17" s="39"/>
      <c r="U17" s="40" t="s">
        <v>9</v>
      </c>
      <c r="V17" s="150"/>
      <c r="W17" s="151"/>
      <c r="X17" s="41" t="s">
        <v>10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0" t="s">
        <v>31</v>
      </c>
      <c r="B19" s="141"/>
      <c r="C19" s="43"/>
      <c r="D19" s="141" t="s">
        <v>30</v>
      </c>
      <c r="E19" s="141"/>
      <c r="F19" s="141"/>
      <c r="G19" s="43"/>
      <c r="H19" s="71" t="s">
        <v>13</v>
      </c>
      <c r="I19" s="15"/>
      <c r="J19" s="141" t="s">
        <v>11</v>
      </c>
      <c r="K19" s="141"/>
      <c r="L19" s="43"/>
      <c r="M19" s="70" t="s">
        <v>36</v>
      </c>
      <c r="N19" s="43"/>
      <c r="O19" s="76" t="s">
        <v>38</v>
      </c>
      <c r="P19" s="73"/>
      <c r="Q19" s="72" t="s">
        <v>32</v>
      </c>
      <c r="R19" s="51"/>
      <c r="S19" s="45" t="s">
        <v>39</v>
      </c>
      <c r="T19" s="44"/>
      <c r="U19" s="50" t="s">
        <v>25</v>
      </c>
      <c r="V19" s="72"/>
      <c r="W19" s="50"/>
      <c r="X19" s="50"/>
      <c r="Y19" s="50"/>
      <c r="Z19" s="9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42"/>
      <c r="B21" s="143"/>
      <c r="C21" s="12"/>
      <c r="D21" s="144"/>
      <c r="E21" s="145"/>
      <c r="F21" s="143"/>
      <c r="G21" s="12"/>
      <c r="H21" s="77"/>
      <c r="I21" s="12"/>
      <c r="J21" s="146"/>
      <c r="K21" s="146"/>
      <c r="L21" s="12"/>
      <c r="M21" s="96" t="e">
        <f>_xlfn.XLOOKUP(J21,List!A2:A2,List!D2:D2)</f>
        <v>#N/A</v>
      </c>
      <c r="N21" s="12"/>
      <c r="O21" s="75"/>
      <c r="P21" s="12"/>
      <c r="Q21" s="78"/>
      <c r="R21" s="53"/>
      <c r="S21" s="52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6" t="e">
        <f>_xlfn.XLOOKUP(J23,List!A2:A2,List!D2:D2)</f>
        <v>#N/A</v>
      </c>
      <c r="N23" s="12"/>
      <c r="O23" s="75"/>
      <c r="P23" s="12"/>
      <c r="Q23" s="52"/>
      <c r="R23" s="53"/>
      <c r="S23" s="52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6" t="e">
        <f>_xlfn.XLOOKUP(J25,List!A2:A2,List!D2:D2)</f>
        <v>#N/A</v>
      </c>
      <c r="N25" s="12"/>
      <c r="O25" s="75"/>
      <c r="P25" s="12"/>
      <c r="Q25" s="52"/>
      <c r="R25" s="53"/>
      <c r="S25" s="52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6" t="e">
        <f>_xlfn.XLOOKUP(J27,List!A2:A2,List!D2:D2)</f>
        <v>#N/A</v>
      </c>
      <c r="N27" s="12"/>
      <c r="O27" s="75"/>
      <c r="P27" s="12"/>
      <c r="Q27" s="52"/>
      <c r="R27" s="97"/>
      <c r="S27" s="78"/>
      <c r="T27" s="79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0"/>
      <c r="T28" s="79"/>
      <c r="U28" s="81"/>
      <c r="V28" s="82"/>
      <c r="W28" s="82"/>
      <c r="X28" s="82"/>
      <c r="Y28" s="82"/>
      <c r="Z28" s="8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53"/>
      <c r="B29" s="154"/>
      <c r="C29" s="12"/>
      <c r="D29" s="153"/>
      <c r="E29" s="155"/>
      <c r="F29" s="154"/>
      <c r="G29" s="12"/>
      <c r="H29" s="11"/>
      <c r="I29" s="12"/>
      <c r="J29" s="133"/>
      <c r="K29" s="137"/>
      <c r="L29" s="12"/>
      <c r="M29" s="96" t="e">
        <f>_xlfn.XLOOKUP(J29,List!A2:A2,List!D2:D2)</f>
        <v>#N/A</v>
      </c>
      <c r="N29" s="12"/>
      <c r="O29" s="75"/>
      <c r="P29" s="12"/>
      <c r="Q29" s="52"/>
      <c r="R29" s="97"/>
      <c r="S29" s="78"/>
      <c r="T29" s="79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6" t="e">
        <f>_xlfn.XLOOKUP(J31,List!A2:A2,List!D2:D2)</f>
        <v>#N/A</v>
      </c>
      <c r="N31" s="12"/>
      <c r="O31" s="75"/>
      <c r="P31" s="12"/>
      <c r="Q31" s="52"/>
      <c r="R31" s="97"/>
      <c r="S31" s="52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6" t="e">
        <f>_xlfn.XLOOKUP(J33,List!A2:A2,List!D2:D2)</f>
        <v>#N/A</v>
      </c>
      <c r="N33" s="12"/>
      <c r="O33" s="75"/>
      <c r="P33" s="12"/>
      <c r="Q33" s="52"/>
      <c r="R33" s="97"/>
      <c r="S33" s="52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63"/>
      <c r="B35" s="164"/>
      <c r="C35" s="12"/>
      <c r="D35" s="163"/>
      <c r="E35" s="165"/>
      <c r="F35" s="164"/>
      <c r="G35" s="12"/>
      <c r="H35" s="11"/>
      <c r="I35" s="12"/>
      <c r="J35" s="133"/>
      <c r="K35" s="137"/>
      <c r="L35" s="12"/>
      <c r="M35" s="96" t="e">
        <f>_xlfn.XLOOKUP(J35,List!A2:A2,List!D2:D2)</f>
        <v>#N/A</v>
      </c>
      <c r="N35" s="12"/>
      <c r="O35" s="75"/>
      <c r="P35" s="12"/>
      <c r="Q35" s="52"/>
      <c r="R35" s="97"/>
      <c r="S35" s="52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63"/>
      <c r="B37" s="164"/>
      <c r="C37" s="12"/>
      <c r="D37" s="163"/>
      <c r="E37" s="165"/>
      <c r="F37" s="164"/>
      <c r="G37" s="12"/>
      <c r="H37" s="11"/>
      <c r="I37" s="12"/>
      <c r="J37" s="133"/>
      <c r="K37" s="137"/>
      <c r="L37" s="12"/>
      <c r="M37" s="96" t="e">
        <f>_xlfn.XLOOKUP(J37,List!A2:A2,List!D2:D2)</f>
        <v>#N/A</v>
      </c>
      <c r="N37" s="12"/>
      <c r="O37" s="75"/>
      <c r="P37" s="12"/>
      <c r="Q37" s="52"/>
      <c r="R37" s="97"/>
      <c r="S37" s="52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66"/>
      <c r="B39" s="167"/>
      <c r="C39" s="13"/>
      <c r="D39" s="168"/>
      <c r="E39" s="168"/>
      <c r="F39" s="168"/>
      <c r="G39" s="13"/>
      <c r="H39" s="47"/>
      <c r="I39" s="13"/>
      <c r="J39" s="169"/>
      <c r="K39" s="170"/>
      <c r="L39" s="13"/>
      <c r="M39" s="96" t="e">
        <f>_xlfn.XLOOKUP(J39,List!A2:A2,List!D2:D2)</f>
        <v>#N/A</v>
      </c>
      <c r="N39" s="13"/>
      <c r="O39" s="75"/>
      <c r="P39" s="13"/>
      <c r="Q39" s="52"/>
      <c r="R39" s="105"/>
      <c r="S39" s="52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12</v>
      </c>
      <c r="P41" s="174"/>
      <c r="Q41" s="93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4" t="s">
        <v>22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2" t="s">
        <v>23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4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8" t="s">
        <v>55</v>
      </c>
      <c r="Z57" s="179"/>
    </row>
    <row r="58" spans="1:55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55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5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5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5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</sheetData>
  <sheetProtection algorithmName="SHA-512" hashValue="n0NyIg7AA5dLRxcpwREq1hWAMRoxZ2x8hh2sqsd9eOOsSD0rtTWqcnC+Ww3Qc8hLtVCLdufUxOjAttkwWHSMfw==" saltValue="Ef1etddkIK9pucY5YYoVXg==" spinCount="100000" sheet="1" objects="1" scenarios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49914B-DCC2-4DC9-AE09-B61229CADF6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E83-ABDC-4A4F-9083-C44E80EA9777}">
  <dimension ref="A1:BC63"/>
  <sheetViews>
    <sheetView workbookViewId="0">
      <selection activeCell="B7" sqref="B7:F7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14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45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1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8" t="s">
        <v>2</v>
      </c>
      <c r="B7" s="112"/>
      <c r="C7" s="112"/>
      <c r="D7" s="112"/>
      <c r="E7" s="112"/>
      <c r="F7" s="112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2</v>
      </c>
      <c r="T7" s="8"/>
      <c r="U7" s="113"/>
      <c r="V7" s="113"/>
      <c r="W7" s="113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8" t="s">
        <v>43</v>
      </c>
      <c r="B8" s="113"/>
      <c r="C8" s="113"/>
      <c r="D8" s="113"/>
      <c r="E8" s="113"/>
      <c r="F8" s="113"/>
      <c r="G8" s="29"/>
      <c r="H8" s="114" t="s">
        <v>54</v>
      </c>
      <c r="I8" s="115"/>
      <c r="J8" s="115"/>
      <c r="K8" s="115"/>
      <c r="L8" s="115"/>
      <c r="M8" s="115"/>
      <c r="N8" s="115"/>
      <c r="O8" s="115"/>
      <c r="P8" s="115"/>
      <c r="Q8" s="115"/>
      <c r="R8" s="34"/>
      <c r="S8" s="8" t="s">
        <v>3</v>
      </c>
      <c r="T8" s="8"/>
      <c r="U8" s="116"/>
      <c r="V8" s="116"/>
      <c r="W8" s="116"/>
      <c r="X8" s="13"/>
      <c r="Y8" s="119" t="s">
        <v>44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25"/>
      <c r="B9" s="125"/>
      <c r="C9" s="125"/>
      <c r="D9" s="125"/>
      <c r="E9" s="125"/>
      <c r="F9" s="125"/>
      <c r="G9" s="2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4"/>
      <c r="S9" s="116"/>
      <c r="T9" s="116"/>
      <c r="U9" s="116"/>
      <c r="V9" s="116"/>
      <c r="W9" s="116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26"/>
      <c r="B10" s="126"/>
      <c r="C10" s="126"/>
      <c r="D10" s="126"/>
      <c r="E10" s="126"/>
      <c r="F10" s="126"/>
      <c r="G10" s="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4"/>
      <c r="S10" s="116"/>
      <c r="T10" s="116"/>
      <c r="U10" s="116"/>
      <c r="V10" s="17" t="s">
        <v>4</v>
      </c>
      <c r="W10" s="87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95" t="s">
        <v>46</v>
      </c>
      <c r="B11" s="131"/>
      <c r="C11" s="132"/>
      <c r="D11" s="132"/>
      <c r="E11" s="132"/>
      <c r="F11" s="132"/>
      <c r="G11" s="2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34"/>
      <c r="S11" s="9" t="s">
        <v>5</v>
      </c>
      <c r="T11" s="9"/>
      <c r="U11" s="9"/>
      <c r="V11" s="116"/>
      <c r="W11" s="116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94" t="s">
        <v>6</v>
      </c>
      <c r="B12" s="133"/>
      <c r="C12" s="134"/>
      <c r="D12" s="134"/>
      <c r="E12" s="134"/>
      <c r="F12" s="134"/>
      <c r="G12" s="2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4"/>
      <c r="S12" s="117" t="s">
        <v>47</v>
      </c>
      <c r="T12" s="117"/>
      <c r="U12" s="117"/>
      <c r="V12" s="117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35"/>
      <c r="B13" s="118"/>
      <c r="C13" s="118"/>
      <c r="D13" s="118"/>
      <c r="E13" s="118"/>
      <c r="F13" s="118"/>
      <c r="G13" s="8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34"/>
      <c r="S13" s="9" t="s">
        <v>15</v>
      </c>
      <c r="T13" s="9"/>
      <c r="U13" s="116"/>
      <c r="V13" s="116"/>
      <c r="W13" s="116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27" t="s">
        <v>48</v>
      </c>
      <c r="B14" s="128"/>
      <c r="C14" s="128"/>
      <c r="D14" s="128"/>
      <c r="E14" s="129"/>
      <c r="F14" s="130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3</v>
      </c>
      <c r="T14" s="9"/>
      <c r="U14" s="116"/>
      <c r="V14" s="116"/>
      <c r="W14" s="116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4"/>
      <c r="T15" s="134"/>
      <c r="U15" s="137"/>
      <c r="V15" s="17" t="s">
        <v>4</v>
      </c>
      <c r="W15" s="87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8" t="s">
        <v>7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152" t="s">
        <v>8</v>
      </c>
      <c r="R17" s="152"/>
      <c r="S17" s="152"/>
      <c r="T17" s="39"/>
      <c r="U17" s="40" t="s">
        <v>9</v>
      </c>
      <c r="V17" s="150"/>
      <c r="W17" s="151"/>
      <c r="X17" s="41" t="s">
        <v>10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0" t="s">
        <v>31</v>
      </c>
      <c r="B19" s="141"/>
      <c r="C19" s="43"/>
      <c r="D19" s="141" t="s">
        <v>30</v>
      </c>
      <c r="E19" s="141"/>
      <c r="F19" s="141"/>
      <c r="G19" s="43"/>
      <c r="H19" s="71" t="s">
        <v>13</v>
      </c>
      <c r="I19" s="15"/>
      <c r="J19" s="141" t="s">
        <v>11</v>
      </c>
      <c r="K19" s="141"/>
      <c r="L19" s="43"/>
      <c r="M19" s="70" t="s">
        <v>36</v>
      </c>
      <c r="N19" s="43"/>
      <c r="O19" s="76" t="s">
        <v>38</v>
      </c>
      <c r="P19" s="73"/>
      <c r="Q19" s="72" t="s">
        <v>32</v>
      </c>
      <c r="R19" s="51"/>
      <c r="S19" s="45" t="s">
        <v>39</v>
      </c>
      <c r="T19" s="44"/>
      <c r="U19" s="50" t="s">
        <v>25</v>
      </c>
      <c r="V19" s="72"/>
      <c r="W19" s="50"/>
      <c r="X19" s="50"/>
      <c r="Y19" s="50"/>
      <c r="Z19" s="9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42"/>
      <c r="B21" s="143"/>
      <c r="C21" s="12"/>
      <c r="D21" s="144"/>
      <c r="E21" s="145"/>
      <c r="F21" s="143"/>
      <c r="G21" s="12"/>
      <c r="H21" s="77"/>
      <c r="I21" s="12"/>
      <c r="J21" s="146"/>
      <c r="K21" s="146"/>
      <c r="L21" s="12"/>
      <c r="M21" s="96" t="e">
        <f>_xlfn.XLOOKUP(J21,List!A2:A2,List!D2:D2)</f>
        <v>#N/A</v>
      </c>
      <c r="N21" s="12"/>
      <c r="O21" s="75"/>
      <c r="P21" s="12"/>
      <c r="Q21" s="78"/>
      <c r="R21" s="53"/>
      <c r="S21" s="52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6" t="e">
        <f>_xlfn.XLOOKUP(J23,List!A2:A2,List!D2:D2)</f>
        <v>#N/A</v>
      </c>
      <c r="N23" s="12"/>
      <c r="O23" s="75"/>
      <c r="P23" s="12"/>
      <c r="Q23" s="52"/>
      <c r="R23" s="53"/>
      <c r="S23" s="52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6" t="e">
        <f>_xlfn.XLOOKUP(J25,List!A2:A2,List!D2:D2)</f>
        <v>#N/A</v>
      </c>
      <c r="N25" s="12"/>
      <c r="O25" s="75"/>
      <c r="P25" s="12"/>
      <c r="Q25" s="52"/>
      <c r="R25" s="53"/>
      <c r="S25" s="52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6" t="e">
        <f>_xlfn.XLOOKUP(J27,List!A2:A2,List!D2:D2)</f>
        <v>#N/A</v>
      </c>
      <c r="N27" s="12"/>
      <c r="O27" s="75"/>
      <c r="P27" s="12"/>
      <c r="Q27" s="52"/>
      <c r="R27" s="97"/>
      <c r="S27" s="78"/>
      <c r="T27" s="79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0"/>
      <c r="T28" s="79"/>
      <c r="U28" s="81"/>
      <c r="V28" s="82"/>
      <c r="W28" s="82"/>
      <c r="X28" s="82"/>
      <c r="Y28" s="82"/>
      <c r="Z28" s="8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53"/>
      <c r="B29" s="154"/>
      <c r="C29" s="12"/>
      <c r="D29" s="153"/>
      <c r="E29" s="155"/>
      <c r="F29" s="154"/>
      <c r="G29" s="12"/>
      <c r="H29" s="11"/>
      <c r="I29" s="12"/>
      <c r="J29" s="133"/>
      <c r="K29" s="137"/>
      <c r="L29" s="12"/>
      <c r="M29" s="96" t="e">
        <f>_xlfn.XLOOKUP(J29,List!A2:A2,List!D2:D2)</f>
        <v>#N/A</v>
      </c>
      <c r="N29" s="12"/>
      <c r="O29" s="75"/>
      <c r="P29" s="12"/>
      <c r="Q29" s="52"/>
      <c r="R29" s="97"/>
      <c r="S29" s="78"/>
      <c r="T29" s="79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6" t="e">
        <f>_xlfn.XLOOKUP(J31,List!A2:A2,List!D2:D2)</f>
        <v>#N/A</v>
      </c>
      <c r="N31" s="12"/>
      <c r="O31" s="75"/>
      <c r="P31" s="12"/>
      <c r="Q31" s="52"/>
      <c r="R31" s="97"/>
      <c r="S31" s="52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6" t="e">
        <f>_xlfn.XLOOKUP(J33,List!A2:A2,List!D2:D2)</f>
        <v>#N/A</v>
      </c>
      <c r="N33" s="12"/>
      <c r="O33" s="75"/>
      <c r="P33" s="12"/>
      <c r="Q33" s="52"/>
      <c r="R33" s="97"/>
      <c r="S33" s="52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63"/>
      <c r="B35" s="164"/>
      <c r="C35" s="12"/>
      <c r="D35" s="163"/>
      <c r="E35" s="165"/>
      <c r="F35" s="164"/>
      <c r="G35" s="12"/>
      <c r="H35" s="11"/>
      <c r="I35" s="12"/>
      <c r="J35" s="133"/>
      <c r="K35" s="137"/>
      <c r="L35" s="12"/>
      <c r="M35" s="96" t="e">
        <f>_xlfn.XLOOKUP(J35,List!A2:A2,List!D2:D2)</f>
        <v>#N/A</v>
      </c>
      <c r="N35" s="12"/>
      <c r="O35" s="75"/>
      <c r="P35" s="12"/>
      <c r="Q35" s="52"/>
      <c r="R35" s="97"/>
      <c r="S35" s="52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63"/>
      <c r="B37" s="164"/>
      <c r="C37" s="12"/>
      <c r="D37" s="163"/>
      <c r="E37" s="165"/>
      <c r="F37" s="164"/>
      <c r="G37" s="12"/>
      <c r="H37" s="11"/>
      <c r="I37" s="12"/>
      <c r="J37" s="133"/>
      <c r="K37" s="137"/>
      <c r="L37" s="12"/>
      <c r="M37" s="96" t="e">
        <f>_xlfn.XLOOKUP(J37,List!A2:A2,List!D2:D2)</f>
        <v>#N/A</v>
      </c>
      <c r="N37" s="12"/>
      <c r="O37" s="75"/>
      <c r="P37" s="12"/>
      <c r="Q37" s="52"/>
      <c r="R37" s="97"/>
      <c r="S37" s="52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66"/>
      <c r="B39" s="167"/>
      <c r="C39" s="13"/>
      <c r="D39" s="168"/>
      <c r="E39" s="168"/>
      <c r="F39" s="168"/>
      <c r="G39" s="13"/>
      <c r="H39" s="47"/>
      <c r="I39" s="13"/>
      <c r="J39" s="169"/>
      <c r="K39" s="170"/>
      <c r="L39" s="13"/>
      <c r="M39" s="96" t="e">
        <f>_xlfn.XLOOKUP(J39,List!A2:A2,List!D2:D2)</f>
        <v>#N/A</v>
      </c>
      <c r="N39" s="13"/>
      <c r="O39" s="75"/>
      <c r="P39" s="13"/>
      <c r="Q39" s="52"/>
      <c r="R39" s="105"/>
      <c r="S39" s="52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12</v>
      </c>
      <c r="P41" s="174"/>
      <c r="Q41" s="93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4" t="s">
        <v>22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2" t="s">
        <v>23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4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8" t="s">
        <v>55</v>
      </c>
      <c r="Z57" s="179"/>
    </row>
    <row r="58" spans="1:55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55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5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5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5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5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</sheetData>
  <sheetProtection algorithmName="SHA-512" hashValue="GqzBmku0MqaWY37DNcUthiAmxJNk2ybq9+b770o+fV1ZP+MeFk/K3fzZJkar/IGtpsLQJFwOmo3Uciq6JkGqnQ==" saltValue="AcI3B8L5u0K9aYHTHSFOhw==" spinCount="100000" sheet="1" objects="1" scenarios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E2A42-D208-4578-B325-7C8FBD72835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AF1-B7DB-4CC7-9FE5-F8C11EB3B75A}">
  <dimension ref="A1:BC64"/>
  <sheetViews>
    <sheetView tabSelected="1" workbookViewId="0">
      <selection activeCell="B7" sqref="B7:F7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14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45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1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8" t="s">
        <v>2</v>
      </c>
      <c r="B7" s="112"/>
      <c r="C7" s="112"/>
      <c r="D7" s="112"/>
      <c r="E7" s="112"/>
      <c r="F7" s="112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2</v>
      </c>
      <c r="T7" s="8"/>
      <c r="U7" s="113"/>
      <c r="V7" s="113"/>
      <c r="W7" s="113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8" t="s">
        <v>43</v>
      </c>
      <c r="B8" s="113"/>
      <c r="C8" s="113"/>
      <c r="D8" s="113"/>
      <c r="E8" s="113"/>
      <c r="F8" s="113"/>
      <c r="G8" s="29"/>
      <c r="H8" s="114" t="s">
        <v>54</v>
      </c>
      <c r="I8" s="115"/>
      <c r="J8" s="115"/>
      <c r="K8" s="115"/>
      <c r="L8" s="115"/>
      <c r="M8" s="115"/>
      <c r="N8" s="115"/>
      <c r="O8" s="115"/>
      <c r="P8" s="115"/>
      <c r="Q8" s="115"/>
      <c r="R8" s="34"/>
      <c r="S8" s="8" t="s">
        <v>3</v>
      </c>
      <c r="T8" s="8"/>
      <c r="U8" s="116"/>
      <c r="V8" s="116"/>
      <c r="W8" s="116"/>
      <c r="X8" s="13"/>
      <c r="Y8" s="119" t="s">
        <v>44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25"/>
      <c r="B9" s="125"/>
      <c r="C9" s="125"/>
      <c r="D9" s="125"/>
      <c r="E9" s="125"/>
      <c r="F9" s="125"/>
      <c r="G9" s="2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4"/>
      <c r="S9" s="116"/>
      <c r="T9" s="116"/>
      <c r="U9" s="116"/>
      <c r="V9" s="116"/>
      <c r="W9" s="116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26"/>
      <c r="B10" s="126"/>
      <c r="C10" s="126"/>
      <c r="D10" s="126"/>
      <c r="E10" s="126"/>
      <c r="F10" s="126"/>
      <c r="G10" s="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4"/>
      <c r="S10" s="116"/>
      <c r="T10" s="116"/>
      <c r="U10" s="116"/>
      <c r="V10" s="17" t="s">
        <v>4</v>
      </c>
      <c r="W10" s="87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95" t="s">
        <v>46</v>
      </c>
      <c r="B11" s="131"/>
      <c r="C11" s="132"/>
      <c r="D11" s="132"/>
      <c r="E11" s="132"/>
      <c r="F11" s="132"/>
      <c r="G11" s="2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34"/>
      <c r="S11" s="9" t="s">
        <v>5</v>
      </c>
      <c r="T11" s="9"/>
      <c r="U11" s="9"/>
      <c r="V11" s="116"/>
      <c r="W11" s="116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94" t="s">
        <v>6</v>
      </c>
      <c r="B12" s="133"/>
      <c r="C12" s="134"/>
      <c r="D12" s="134"/>
      <c r="E12" s="134"/>
      <c r="F12" s="134"/>
      <c r="G12" s="2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4"/>
      <c r="S12" s="117" t="s">
        <v>47</v>
      </c>
      <c r="T12" s="117"/>
      <c r="U12" s="117"/>
      <c r="V12" s="117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35"/>
      <c r="B13" s="118"/>
      <c r="C13" s="118"/>
      <c r="D13" s="118"/>
      <c r="E13" s="118"/>
      <c r="F13" s="118"/>
      <c r="G13" s="8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34"/>
      <c r="S13" s="9" t="s">
        <v>15</v>
      </c>
      <c r="T13" s="9"/>
      <c r="U13" s="116"/>
      <c r="V13" s="116"/>
      <c r="W13" s="116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27" t="s">
        <v>48</v>
      </c>
      <c r="B14" s="128"/>
      <c r="C14" s="128"/>
      <c r="D14" s="128"/>
      <c r="E14" s="129"/>
      <c r="F14" s="130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3</v>
      </c>
      <c r="T14" s="9"/>
      <c r="U14" s="116"/>
      <c r="V14" s="116"/>
      <c r="W14" s="116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4"/>
      <c r="T15" s="134"/>
      <c r="U15" s="137"/>
      <c r="V15" s="17" t="s">
        <v>4</v>
      </c>
      <c r="W15" s="87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8" t="s">
        <v>7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152" t="s">
        <v>8</v>
      </c>
      <c r="R17" s="152"/>
      <c r="S17" s="152"/>
      <c r="T17" s="39"/>
      <c r="U17" s="40" t="s">
        <v>9</v>
      </c>
      <c r="V17" s="150"/>
      <c r="W17" s="151"/>
      <c r="X17" s="41" t="s">
        <v>10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0" t="s">
        <v>31</v>
      </c>
      <c r="B19" s="141"/>
      <c r="C19" s="43"/>
      <c r="D19" s="141" t="s">
        <v>30</v>
      </c>
      <c r="E19" s="141"/>
      <c r="F19" s="141"/>
      <c r="G19" s="43"/>
      <c r="H19" s="71" t="s">
        <v>13</v>
      </c>
      <c r="I19" s="15"/>
      <c r="J19" s="141" t="s">
        <v>11</v>
      </c>
      <c r="K19" s="141"/>
      <c r="L19" s="43"/>
      <c r="M19" s="70" t="s">
        <v>36</v>
      </c>
      <c r="N19" s="43"/>
      <c r="O19" s="76" t="s">
        <v>38</v>
      </c>
      <c r="P19" s="73"/>
      <c r="Q19" s="72" t="s">
        <v>32</v>
      </c>
      <c r="R19" s="51"/>
      <c r="S19" s="45" t="s">
        <v>39</v>
      </c>
      <c r="T19" s="44"/>
      <c r="U19" s="50" t="s">
        <v>25</v>
      </c>
      <c r="V19" s="72"/>
      <c r="W19" s="50"/>
      <c r="X19" s="50"/>
      <c r="Y19" s="50"/>
      <c r="Z19" s="9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42"/>
      <c r="B21" s="143"/>
      <c r="C21" s="12"/>
      <c r="D21" s="144"/>
      <c r="E21" s="145"/>
      <c r="F21" s="143"/>
      <c r="G21" s="12"/>
      <c r="H21" s="77"/>
      <c r="I21" s="12"/>
      <c r="J21" s="146"/>
      <c r="K21" s="146"/>
      <c r="L21" s="12"/>
      <c r="M21" s="96" t="e">
        <f>_xlfn.XLOOKUP(J21,List!A2:A2,List!D2:D2)</f>
        <v>#N/A</v>
      </c>
      <c r="N21" s="12"/>
      <c r="O21" s="75"/>
      <c r="P21" s="12"/>
      <c r="Q21" s="78"/>
      <c r="R21" s="53"/>
      <c r="S21" s="52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6" t="e">
        <f>_xlfn.XLOOKUP(J23,List!A2:A2,List!D2:D2)</f>
        <v>#N/A</v>
      </c>
      <c r="N23" s="12"/>
      <c r="O23" s="75"/>
      <c r="P23" s="12"/>
      <c r="Q23" s="52"/>
      <c r="R23" s="53"/>
      <c r="S23" s="52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6" t="e">
        <f>_xlfn.XLOOKUP(J25,List!A2:A2,List!D2:D2)</f>
        <v>#N/A</v>
      </c>
      <c r="N25" s="12"/>
      <c r="O25" s="75"/>
      <c r="P25" s="12"/>
      <c r="Q25" s="52"/>
      <c r="R25" s="53"/>
      <c r="S25" s="52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6" t="e">
        <f>_xlfn.XLOOKUP(J27,List!A2:A2,List!D2:D2)</f>
        <v>#N/A</v>
      </c>
      <c r="N27" s="12"/>
      <c r="O27" s="75"/>
      <c r="P27" s="12"/>
      <c r="Q27" s="52"/>
      <c r="R27" s="97"/>
      <c r="S27" s="78"/>
      <c r="T27" s="79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0"/>
      <c r="T28" s="79"/>
      <c r="U28" s="81"/>
      <c r="V28" s="82"/>
      <c r="W28" s="82"/>
      <c r="X28" s="82"/>
      <c r="Y28" s="82"/>
      <c r="Z28" s="8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53"/>
      <c r="B29" s="154"/>
      <c r="C29" s="12"/>
      <c r="D29" s="153"/>
      <c r="E29" s="155"/>
      <c r="F29" s="154"/>
      <c r="G29" s="12"/>
      <c r="H29" s="11"/>
      <c r="I29" s="12"/>
      <c r="J29" s="133"/>
      <c r="K29" s="137"/>
      <c r="L29" s="12"/>
      <c r="M29" s="96" t="e">
        <f>_xlfn.XLOOKUP(J29,List!A2:A2,List!D2:D2)</f>
        <v>#N/A</v>
      </c>
      <c r="N29" s="12"/>
      <c r="O29" s="75"/>
      <c r="P29" s="12"/>
      <c r="Q29" s="52"/>
      <c r="R29" s="97"/>
      <c r="S29" s="78"/>
      <c r="T29" s="79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6" t="e">
        <f>_xlfn.XLOOKUP(J31,List!A2:A2,List!D2:D2)</f>
        <v>#N/A</v>
      </c>
      <c r="N31" s="12"/>
      <c r="O31" s="75"/>
      <c r="P31" s="12"/>
      <c r="Q31" s="52"/>
      <c r="R31" s="97"/>
      <c r="S31" s="52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6" t="e">
        <f>_xlfn.XLOOKUP(J33,List!A2:A2,List!D2:D2)</f>
        <v>#N/A</v>
      </c>
      <c r="N33" s="12"/>
      <c r="O33" s="75"/>
      <c r="P33" s="12"/>
      <c r="Q33" s="52"/>
      <c r="R33" s="97"/>
      <c r="S33" s="52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63"/>
      <c r="B35" s="164"/>
      <c r="C35" s="12"/>
      <c r="D35" s="163"/>
      <c r="E35" s="165"/>
      <c r="F35" s="164"/>
      <c r="G35" s="12"/>
      <c r="H35" s="11"/>
      <c r="I35" s="12"/>
      <c r="J35" s="133"/>
      <c r="K35" s="137"/>
      <c r="L35" s="12"/>
      <c r="M35" s="96" t="e">
        <f>_xlfn.XLOOKUP(J35,List!A2:A2,List!D2:D2)</f>
        <v>#N/A</v>
      </c>
      <c r="N35" s="12"/>
      <c r="O35" s="75"/>
      <c r="P35" s="12"/>
      <c r="Q35" s="52"/>
      <c r="R35" s="97"/>
      <c r="S35" s="52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63"/>
      <c r="B37" s="164"/>
      <c r="C37" s="12"/>
      <c r="D37" s="163"/>
      <c r="E37" s="165"/>
      <c r="F37" s="164"/>
      <c r="G37" s="12"/>
      <c r="H37" s="11"/>
      <c r="I37" s="12"/>
      <c r="J37" s="133"/>
      <c r="K37" s="137"/>
      <c r="L37" s="12"/>
      <c r="M37" s="96" t="e">
        <f>_xlfn.XLOOKUP(J37,List!A2:A2,List!D2:D2)</f>
        <v>#N/A</v>
      </c>
      <c r="N37" s="12"/>
      <c r="O37" s="75"/>
      <c r="P37" s="12"/>
      <c r="Q37" s="52"/>
      <c r="R37" s="97"/>
      <c r="S37" s="52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66"/>
      <c r="B39" s="167"/>
      <c r="C39" s="13"/>
      <c r="D39" s="168"/>
      <c r="E39" s="168"/>
      <c r="F39" s="168"/>
      <c r="G39" s="13"/>
      <c r="H39" s="47"/>
      <c r="I39" s="13"/>
      <c r="J39" s="169"/>
      <c r="K39" s="170"/>
      <c r="L39" s="13"/>
      <c r="M39" s="96" t="e">
        <f>_xlfn.XLOOKUP(J39,List!A2:A2,List!D2:D2)</f>
        <v>#N/A</v>
      </c>
      <c r="N39" s="13"/>
      <c r="O39" s="75"/>
      <c r="P39" s="13"/>
      <c r="Q39" s="52"/>
      <c r="R39" s="105"/>
      <c r="S39" s="52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12</v>
      </c>
      <c r="P41" s="174"/>
      <c r="Q41" s="93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4" t="s">
        <v>22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2" t="s">
        <v>23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4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8" t="s">
        <v>55</v>
      </c>
      <c r="Z57" s="179"/>
    </row>
    <row r="58" spans="1:55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55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5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5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5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5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5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</sheetData>
  <sheetProtection algorithmName="SHA-512" hashValue="q7pMHwgfCtMkRVCkveEipvhXMbz+35OUmzKglP3kMdr+PQwFwOM2oLC8YaYj+VfhyNQlD7443PcFRDWp2kbkKQ==" saltValue="HBQqvsKFlQzu4IC+wg9jVA==" spinCount="100000" sheet="1" objects="1" scenarios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76947A-630A-430F-BD41-E02A21213BC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J23" sqref="J23"/>
    </sheetView>
  </sheetViews>
  <sheetFormatPr defaultRowHeight="14.25" x14ac:dyDescent="0.2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3">
      <c r="A3" s="1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 ht="16.5" x14ac:dyDescent="0.3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 x14ac:dyDescent="0.3">
      <c r="A6" s="57" t="s">
        <v>24</v>
      </c>
      <c r="B6" s="60" t="s">
        <v>27</v>
      </c>
      <c r="C6" s="67" t="s">
        <v>28</v>
      </c>
      <c r="D6" s="68" t="s">
        <v>29</v>
      </c>
      <c r="E6" s="68" t="s">
        <v>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x14ac:dyDescent="0.3">
      <c r="A7" s="58" t="s">
        <v>49</v>
      </c>
      <c r="B7" s="61">
        <f>'SAP Trainee 1'!Q41</f>
        <v>0</v>
      </c>
      <c r="C7" s="84"/>
      <c r="D7" s="69"/>
      <c r="E7" s="69">
        <f>B7-D7</f>
        <v>0</v>
      </c>
      <c r="F7" s="64"/>
      <c r="G7" s="64"/>
      <c r="H7" s="64"/>
      <c r="I7" s="64"/>
      <c r="J7" s="64"/>
      <c r="K7" s="64"/>
      <c r="L7" s="64"/>
      <c r="M7" s="64"/>
      <c r="N7" s="6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x14ac:dyDescent="0.3">
      <c r="A8" s="58" t="s">
        <v>50</v>
      </c>
      <c r="B8" s="61">
        <f>'SAP Trainee 2'!Q41</f>
        <v>0</v>
      </c>
      <c r="C8" s="84"/>
      <c r="D8" s="69"/>
      <c r="E8" s="69">
        <f t="shared" ref="E8:E11" si="0">B8-D8</f>
        <v>0</v>
      </c>
      <c r="F8" s="64"/>
      <c r="G8" s="64"/>
      <c r="H8" s="64"/>
      <c r="I8" s="64"/>
      <c r="J8" s="64"/>
      <c r="K8" s="64"/>
      <c r="L8" s="64"/>
      <c r="M8" s="64"/>
      <c r="N8" s="6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x14ac:dyDescent="0.3">
      <c r="A9" s="58" t="s">
        <v>51</v>
      </c>
      <c r="B9" s="61">
        <f>'SAP Trainee 3'!Q41</f>
        <v>0</v>
      </c>
      <c r="C9" s="84"/>
      <c r="D9" s="69"/>
      <c r="E9" s="69">
        <f t="shared" si="0"/>
        <v>0</v>
      </c>
      <c r="F9" s="64"/>
      <c r="G9" s="64"/>
      <c r="H9" s="64"/>
      <c r="I9" s="64"/>
      <c r="J9" s="64"/>
      <c r="K9" s="64"/>
      <c r="L9" s="64"/>
      <c r="M9" s="64"/>
      <c r="N9" s="6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x14ac:dyDescent="0.3">
      <c r="A10" s="58" t="s">
        <v>52</v>
      </c>
      <c r="B10" s="61">
        <f>'SAP Trainee 4'!Q41</f>
        <v>0</v>
      </c>
      <c r="C10" s="84"/>
      <c r="D10" s="69"/>
      <c r="E10" s="69">
        <f t="shared" si="0"/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x14ac:dyDescent="0.3">
      <c r="A11" s="58" t="s">
        <v>53</v>
      </c>
      <c r="B11" s="61">
        <f>'SAP Trainee 5'!Q41</f>
        <v>0</v>
      </c>
      <c r="C11" s="84"/>
      <c r="D11" s="69"/>
      <c r="E11" s="69">
        <f t="shared" si="0"/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x14ac:dyDescent="0.3">
      <c r="A12" s="58"/>
      <c r="B12" s="62"/>
      <c r="C12" s="65"/>
      <c r="D12" s="65"/>
      <c r="E12" s="65"/>
      <c r="F12" s="64"/>
      <c r="G12" s="64"/>
      <c r="H12" s="64"/>
      <c r="I12" s="64"/>
      <c r="J12" s="64"/>
      <c r="K12" s="64"/>
      <c r="L12" s="64"/>
      <c r="M12" s="64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x14ac:dyDescent="0.3">
      <c r="A13" s="59" t="s">
        <v>26</v>
      </c>
      <c r="B13" s="63">
        <f>SUM(B7:B12)</f>
        <v>0</v>
      </c>
      <c r="C13" s="66"/>
      <c r="D13" s="66"/>
      <c r="E13" s="83">
        <f>SUM(E7:E12)</f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x14ac:dyDescent="0.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x14ac:dyDescent="0.3">
      <c r="A16" s="64"/>
      <c r="B16" s="85" t="s">
        <v>41</v>
      </c>
      <c r="C16" s="8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5" x14ac:dyDescent="0.3">
      <c r="A17" s="64"/>
      <c r="B17" s="64" t="s">
        <v>42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algorithmName="SHA-512" hashValue="EVoWG/8HvY+dfGJzIRWKF9F4FPzcBIzoODWf9/+f4mZxcANcIbJiRlXiTG3/qqAl3KsE/2pPmmHQVHdz6eJ0RQ==" saltValue="zYRXsl/x7kmMw4unsCGy5w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3" sqref="A3:XFD4"/>
    </sheetView>
  </sheetViews>
  <sheetFormatPr defaultRowHeight="14.25" x14ac:dyDescent="0.2"/>
  <cols>
    <col min="1" max="1" width="21.25" bestFit="1" customWidth="1"/>
    <col min="3" max="3" width="19.875" bestFit="1" customWidth="1"/>
    <col min="4" max="4" width="11.25" bestFit="1" customWidth="1"/>
  </cols>
  <sheetData>
    <row r="1" spans="1:4" ht="15" x14ac:dyDescent="0.25">
      <c r="A1" s="20" t="s">
        <v>21</v>
      </c>
      <c r="B1" s="21"/>
      <c r="C1" s="21" t="s">
        <v>33</v>
      </c>
      <c r="D1" s="21"/>
    </row>
    <row r="2" spans="1:4" ht="15" x14ac:dyDescent="0.25">
      <c r="A2" s="19" t="s">
        <v>16</v>
      </c>
      <c r="C2" t="s">
        <v>34</v>
      </c>
      <c r="D2">
        <v>26</v>
      </c>
    </row>
    <row r="3" spans="1:4" ht="15" x14ac:dyDescent="0.25">
      <c r="A3" s="19" t="s">
        <v>17</v>
      </c>
      <c r="D3" t="s">
        <v>37</v>
      </c>
    </row>
    <row r="4" spans="1:4" ht="15" x14ac:dyDescent="0.25">
      <c r="A4" s="19" t="s">
        <v>18</v>
      </c>
      <c r="D4" t="s">
        <v>37</v>
      </c>
    </row>
    <row r="5" spans="1:4" ht="15" x14ac:dyDescent="0.25">
      <c r="A5" s="19" t="s">
        <v>19</v>
      </c>
      <c r="D5" t="s">
        <v>37</v>
      </c>
    </row>
    <row r="6" spans="1:4" ht="15" x14ac:dyDescent="0.25">
      <c r="A6" s="19" t="s">
        <v>20</v>
      </c>
      <c r="D6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Guidance</vt:lpstr>
      <vt:lpstr>SAP Trainee 1</vt:lpstr>
      <vt:lpstr>SAP Trainee 2</vt:lpstr>
      <vt:lpstr>SAP Trainee 3</vt:lpstr>
      <vt:lpstr>SAP Trainee 4</vt:lpstr>
      <vt:lpstr>SAP Trainee 5</vt:lpstr>
      <vt:lpstr> Totals (CITB use only)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Garratt</dc:creator>
  <cp:lastModifiedBy>Lucinda Garratt</cp:lastModifiedBy>
  <dcterms:created xsi:type="dcterms:W3CDTF">2021-07-13T20:47:47Z</dcterms:created>
  <dcterms:modified xsi:type="dcterms:W3CDTF">2025-06-11T09:42:37Z</dcterms:modified>
</cp:coreProperties>
</file>